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115" windowHeight="7965" activeTab="1"/>
  </bookViews>
  <sheets>
    <sheet name="Ohje" sheetId="2" r:id="rId1"/>
    <sheet name="Investointilaskelmat" sheetId="1" r:id="rId2"/>
  </sheets>
  <calcPr calcId="145621"/>
</workbook>
</file>

<file path=xl/calcChain.xml><?xml version="1.0" encoding="utf-8"?>
<calcChain xmlns="http://schemas.openxmlformats.org/spreadsheetml/2006/main">
  <c r="B50" i="1" l="1"/>
  <c r="B49" i="1"/>
  <c r="B48" i="1"/>
  <c r="L47" i="1"/>
  <c r="K47" i="1"/>
  <c r="J47" i="1"/>
  <c r="I47" i="1"/>
  <c r="H47" i="1"/>
  <c r="G47" i="1"/>
  <c r="F47" i="1"/>
  <c r="E47" i="1"/>
  <c r="D47" i="1"/>
  <c r="C47" i="1"/>
  <c r="L40" i="1"/>
  <c r="L50" i="1" s="1"/>
  <c r="K40" i="1"/>
  <c r="K50" i="1" s="1"/>
  <c r="J40" i="1"/>
  <c r="J50" i="1" s="1"/>
  <c r="I40" i="1"/>
  <c r="I50" i="1" s="1"/>
  <c r="H40" i="1"/>
  <c r="H50" i="1" s="1"/>
  <c r="G40" i="1"/>
  <c r="G50" i="1" s="1"/>
  <c r="F40" i="1"/>
  <c r="F50" i="1" s="1"/>
  <c r="E40" i="1"/>
  <c r="E50" i="1" s="1"/>
  <c r="D40" i="1"/>
  <c r="D50" i="1" s="1"/>
  <c r="C40" i="1"/>
  <c r="C41" i="1" s="1"/>
  <c r="L30" i="1"/>
  <c r="L49" i="1" s="1"/>
  <c r="K30" i="1"/>
  <c r="K49" i="1" s="1"/>
  <c r="J30" i="1"/>
  <c r="J49" i="1" s="1"/>
  <c r="I30" i="1"/>
  <c r="I49" i="1" s="1"/>
  <c r="H30" i="1"/>
  <c r="H49" i="1" s="1"/>
  <c r="G30" i="1"/>
  <c r="G49" i="1" s="1"/>
  <c r="F30" i="1"/>
  <c r="F49" i="1" s="1"/>
  <c r="E30" i="1"/>
  <c r="E49" i="1" s="1"/>
  <c r="D30" i="1"/>
  <c r="D49" i="1" s="1"/>
  <c r="C30" i="1"/>
  <c r="C49" i="1" s="1"/>
  <c r="L20" i="1"/>
  <c r="L42" i="1" s="1"/>
  <c r="K20" i="1"/>
  <c r="K48" i="1" s="1"/>
  <c r="J20" i="1"/>
  <c r="J48" i="1" s="1"/>
  <c r="I20" i="1"/>
  <c r="I42" i="1" s="1"/>
  <c r="H20" i="1"/>
  <c r="H48" i="1" s="1"/>
  <c r="G20" i="1"/>
  <c r="G48" i="1" s="1"/>
  <c r="F20" i="1"/>
  <c r="F48" i="1" s="1"/>
  <c r="E20" i="1"/>
  <c r="E42" i="1" s="1"/>
  <c r="D20" i="1"/>
  <c r="D42" i="1" s="1"/>
  <c r="C20" i="1"/>
  <c r="C21" i="1" s="1"/>
  <c r="D21" i="1" s="1"/>
  <c r="E21" i="1" s="1"/>
  <c r="F21" i="1" s="1"/>
  <c r="G21" i="1" s="1"/>
  <c r="H21" i="1" s="1"/>
  <c r="I21" i="1" s="1"/>
  <c r="J21" i="1" s="1"/>
  <c r="K21" i="1" s="1"/>
  <c r="L21" i="1" s="1"/>
  <c r="D41" i="1" l="1"/>
  <c r="E41" i="1" s="1"/>
  <c r="F41" i="1" s="1"/>
  <c r="G41" i="1" s="1"/>
  <c r="H41" i="1" s="1"/>
  <c r="I41" i="1" s="1"/>
  <c r="J41" i="1" s="1"/>
  <c r="K41" i="1" s="1"/>
  <c r="L41" i="1" s="1"/>
  <c r="I48" i="1"/>
  <c r="E48" i="1"/>
  <c r="E51" i="1" s="1"/>
  <c r="C50" i="1"/>
  <c r="F51" i="1"/>
  <c r="J51" i="1"/>
  <c r="H51" i="1"/>
  <c r="G51" i="1"/>
  <c r="K51" i="1"/>
  <c r="I51" i="1"/>
  <c r="H42" i="1"/>
  <c r="C42" i="1"/>
  <c r="C43" i="1" s="1"/>
  <c r="G42" i="1"/>
  <c r="K42" i="1"/>
  <c r="D48" i="1"/>
  <c r="D51" i="1" s="1"/>
  <c r="L48" i="1"/>
  <c r="L51" i="1" s="1"/>
  <c r="F42" i="1"/>
  <c r="J42" i="1"/>
  <c r="C48" i="1"/>
  <c r="C51" i="1" s="1"/>
  <c r="C52" i="1" s="1"/>
  <c r="C31" i="1"/>
  <c r="D31" i="1" s="1"/>
  <c r="E31" i="1" s="1"/>
  <c r="F31" i="1" s="1"/>
  <c r="G31" i="1" s="1"/>
  <c r="H31" i="1" s="1"/>
  <c r="I31" i="1" s="1"/>
  <c r="J31" i="1" s="1"/>
  <c r="K31" i="1" s="1"/>
  <c r="L31" i="1" s="1"/>
  <c r="D52" i="1" l="1"/>
  <c r="E52" i="1" s="1"/>
  <c r="F52" i="1" s="1"/>
  <c r="G52" i="1" s="1"/>
  <c r="H52" i="1" s="1"/>
  <c r="I52" i="1" s="1"/>
  <c r="J52" i="1" s="1"/>
  <c r="K52" i="1" s="1"/>
  <c r="L52" i="1" s="1"/>
  <c r="C53" i="1"/>
  <c r="D43" i="1"/>
  <c r="C8" i="1"/>
  <c r="D53" i="1" l="1"/>
  <c r="E43" i="1"/>
  <c r="F43" i="1" l="1"/>
  <c r="E53" i="1"/>
  <c r="F53" i="1" l="1"/>
  <c r="G43" i="1"/>
  <c r="G53" i="1" l="1"/>
  <c r="H43" i="1"/>
  <c r="H53" i="1" l="1"/>
  <c r="I43" i="1"/>
  <c r="I53" i="1" l="1"/>
  <c r="J43" i="1"/>
  <c r="J53" i="1" l="1"/>
  <c r="K43" i="1"/>
  <c r="K53" i="1" l="1"/>
  <c r="L43" i="1"/>
  <c r="C9" i="1" l="1"/>
  <c r="L53" i="1"/>
  <c r="C7" i="1" s="1"/>
</calcChain>
</file>

<file path=xl/comments1.xml><?xml version="1.0" encoding="utf-8"?>
<comments xmlns="http://schemas.openxmlformats.org/spreadsheetml/2006/main">
  <authors>
    <author>Turkka Heinonen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Pääoman kustannus = säätiön keskimääräinen pääoman kustannus kuvaa säätiön ulkoisen rahoituksen hintaa ja pääomien tuottovaatimusta (syötettävä arvo määritetään säätiötasolla)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 xml:space="preserve">- Investoinnin takaisinmaksuaika = kuvaa kuinka monessa vuodessa investoinnin tuottamat nettosäästöt / lisätuotot ylittävät investoinnin arvon , esim.:
Investoinnin arvo = 1000 eur
Investoinnin tuottamat vuotuiset säästöt ylläpidossa = 200 eur
Takaisinmaksuaika = 5 vuotta
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 xml:space="preserve">Investoinnin nettonykyarvo = kuvaa investoinnin tulo- ja menovirtojen nykyarvon erotusta
Positiivinen arvo kertoo investoinnin olevan kannattava
Investoinnin rahavirtojen nykyarvo lasketaan perustuen määritettyyn pääoman kustannukseen (tuottovaatimus)
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Investoinnin tuotto-% = kuvaa investoinnin tuottamien tulo- ja menovirtojen suhdetta investoinnin arvoon
Positiivinen tuotto-% kertoo, että investoinnin arvioidut säästöt/lisätuotot ylittävät lisäkustannukset
Pääoman tuotto-%:n ylittäessä pääoman kustannukset (%), investointi on säätiön näkökulmasta kannattava
Esim. 
Säästöt = 1500 eur
Investoinnin arvo = 10.000 eur
Tuotto-% = 15%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Syötä positiivisina arvoina.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Syötä positiivisina arvoina.</t>
        </r>
      </text>
    </comment>
  </commentList>
</comments>
</file>

<file path=xl/sharedStrings.xml><?xml version="1.0" encoding="utf-8"?>
<sst xmlns="http://schemas.openxmlformats.org/spreadsheetml/2006/main" count="52" uniqueCount="30">
  <si>
    <t>Investoinnin kannattavuutta kuvaavat tunnusluvut</t>
  </si>
  <si>
    <t>Pääoman kustannus</t>
  </si>
  <si>
    <t>Investoinnin takaisinmaksuaika</t>
  </si>
  <si>
    <t>Investoinnin nettonykyarvo (net present value, NPV)</t>
  </si>
  <si>
    <t>Investoinnin tuotto-% (return on investment, ROI)</t>
  </si>
  <si>
    <t>Investoinnin kannattavuustiedot (syötä arvot ao. kenttiin)</t>
  </si>
  <si>
    <t>Vuosi 1</t>
  </si>
  <si>
    <t>Vuosi 2</t>
  </si>
  <si>
    <t>Vuosi 3</t>
  </si>
  <si>
    <t>Vuosi 4</t>
  </si>
  <si>
    <t>Vuosi 5</t>
  </si>
  <si>
    <t>Vuosi 6</t>
  </si>
  <si>
    <t>Vuosi 7</t>
  </si>
  <si>
    <t>Vuosi 8</t>
  </si>
  <si>
    <t>Vuosi 9</t>
  </si>
  <si>
    <t>Vuosi 10</t>
  </si>
  <si>
    <t>Investoinnin arvo</t>
  </si>
  <si>
    <t>x (nimeä erä)</t>
  </si>
  <si>
    <t>Yhteensä</t>
  </si>
  <si>
    <t>Kumulatiivinen</t>
  </si>
  <si>
    <t>Säästöt / lisätuotot</t>
  </si>
  <si>
    <t>Lisäkustannukset</t>
  </si>
  <si>
    <t>Nettorahavirta</t>
  </si>
  <si>
    <t>Nettorahavirta kumulatiivinen</t>
  </si>
  <si>
    <t>Nykyarvot</t>
  </si>
  <si>
    <t>Yhteensä kumulatiivinen</t>
  </si>
  <si>
    <t>Takaisinmaksuaika</t>
  </si>
  <si>
    <t>Investoinnin taustatiedot</t>
  </si>
  <si>
    <t>Investoinnin kuvaus/nimi</t>
  </si>
  <si>
    <t>Syötä tähän investoinnin kuvaus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</si>
</sst>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338D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409DA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409DAD"/>
      </left>
      <right/>
      <top style="thin">
        <color indexed="24"/>
      </top>
      <bottom style="thin">
        <color rgb="FF409DAD"/>
      </bottom>
      <diagonal/>
    </border>
    <border>
      <left/>
      <right style="thin">
        <color rgb="FF409DAD"/>
      </right>
      <top style="thin">
        <color indexed="24"/>
      </top>
      <bottom style="thin">
        <color rgb="FF409DAD"/>
      </bottom>
      <diagonal/>
    </border>
    <border>
      <left style="thin">
        <color indexed="24"/>
      </left>
      <right/>
      <top/>
      <bottom/>
      <diagonal/>
    </border>
    <border>
      <left/>
      <right style="thin">
        <color indexed="24"/>
      </right>
      <top/>
      <bottom/>
      <diagonal/>
    </border>
    <border>
      <left style="thin">
        <color indexed="24"/>
      </left>
      <right/>
      <top/>
      <bottom style="medium">
        <color indexed="24"/>
      </bottom>
      <diagonal/>
    </border>
    <border>
      <left/>
      <right style="thin">
        <color indexed="24"/>
      </right>
      <top/>
      <bottom style="medium">
        <color indexed="24"/>
      </bottom>
      <diagonal/>
    </border>
    <border>
      <left/>
      <right/>
      <top style="thin">
        <color indexed="24"/>
      </top>
      <bottom style="thin">
        <color rgb="FF409DAD"/>
      </bottom>
      <diagonal/>
    </border>
    <border>
      <left style="thin">
        <color indexed="24"/>
      </left>
      <right/>
      <top/>
      <bottom style="thin">
        <color rgb="FF409DAD"/>
      </bottom>
      <diagonal/>
    </border>
    <border>
      <left/>
      <right/>
      <top/>
      <bottom style="thin">
        <color rgb="FF409DAD"/>
      </bottom>
      <diagonal/>
    </border>
    <border>
      <left/>
      <right style="thin">
        <color indexed="24"/>
      </right>
      <top/>
      <bottom style="thin">
        <color rgb="FF409DAD"/>
      </bottom>
      <diagonal/>
    </border>
    <border>
      <left style="thin">
        <color indexed="24"/>
      </left>
      <right/>
      <top style="thin">
        <color rgb="FF409DAD"/>
      </top>
      <bottom/>
      <diagonal/>
    </border>
    <border>
      <left/>
      <right/>
      <top style="thin">
        <color rgb="FF409DAD"/>
      </top>
      <bottom/>
      <diagonal/>
    </border>
    <border>
      <left/>
      <right style="thin">
        <color indexed="24"/>
      </right>
      <top style="thin">
        <color rgb="FF409DAD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/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/>
      <bottom style="medium">
        <color rgb="FF409DAD"/>
      </bottom>
      <diagonal/>
    </border>
    <border>
      <left/>
      <right/>
      <top/>
      <bottom style="medium">
        <color rgb="FF409DAD"/>
      </bottom>
      <diagonal/>
    </border>
    <border>
      <left/>
      <right style="thin">
        <color indexed="24"/>
      </right>
      <top/>
      <bottom style="medium">
        <color rgb="FF409DAD"/>
      </bottom>
      <diagonal/>
    </border>
    <border>
      <left style="thin">
        <color rgb="FF409DAD"/>
      </left>
      <right/>
      <top style="thin">
        <color indexed="24"/>
      </top>
      <bottom/>
      <diagonal/>
    </border>
    <border>
      <left/>
      <right style="thin">
        <color rgb="FF409DAD"/>
      </right>
      <top style="thin">
        <color indexed="24"/>
      </top>
      <bottom/>
      <diagonal/>
    </border>
    <border>
      <left style="thin">
        <color rgb="FF409DAD"/>
      </left>
      <right/>
      <top style="thin">
        <color rgb="FF409DAD"/>
      </top>
      <bottom style="thin">
        <color rgb="FF409DAD"/>
      </bottom>
      <diagonal/>
    </border>
    <border>
      <left/>
      <right/>
      <top style="thin">
        <color rgb="FF409DAD"/>
      </top>
      <bottom style="thin">
        <color rgb="FF409DAD"/>
      </bottom>
      <diagonal/>
    </border>
    <border>
      <left/>
      <right style="thin">
        <color rgb="FF409DAD"/>
      </right>
      <top style="thin">
        <color rgb="FF409DAD"/>
      </top>
      <bottom style="thin">
        <color rgb="FF409DAD"/>
      </bottom>
      <diagonal/>
    </border>
    <border>
      <left/>
      <right style="thin">
        <color rgb="FF409DAD"/>
      </right>
      <top style="thin">
        <color rgb="FF409DAD"/>
      </top>
      <bottom/>
      <diagonal/>
    </border>
    <border>
      <left/>
      <right/>
      <top/>
      <bottom style="medium">
        <color indexed="24"/>
      </bottom>
      <diagonal/>
    </border>
    <border>
      <left/>
      <right style="thin">
        <color rgb="FF409DAD"/>
      </right>
      <top/>
      <bottom style="medium">
        <color indexed="24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9" fontId="3" fillId="4" borderId="4" xfId="1" applyFont="1" applyFill="1" applyBorder="1" applyAlignment="1" applyProtection="1">
      <alignment horizontal="right" vertical="center"/>
    </xf>
    <xf numFmtId="164" fontId="3" fillId="3" borderId="4" xfId="0" applyNumberFormat="1" applyFont="1" applyFill="1" applyBorder="1" applyAlignment="1">
      <alignment horizontal="right" vertical="center"/>
    </xf>
    <xf numFmtId="6" fontId="3" fillId="3" borderId="4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left" vertical="center"/>
    </xf>
    <xf numFmtId="9" fontId="3" fillId="3" borderId="6" xfId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/>
    </xf>
    <xf numFmtId="0" fontId="4" fillId="3" borderId="8" xfId="0" applyNumberFormat="1" applyFont="1" applyFill="1" applyBorder="1" applyAlignment="1">
      <alignment horizontal="left"/>
    </xf>
    <xf numFmtId="0" fontId="4" fillId="3" borderId="9" xfId="0" applyNumberFormat="1" applyFont="1" applyFill="1" applyBorder="1" applyAlignment="1">
      <alignment horizontal="right"/>
    </xf>
    <xf numFmtId="0" fontId="4" fillId="3" borderId="10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3" xfId="0" applyFont="1" applyFill="1" applyBorder="1" applyAlignment="1" applyProtection="1">
      <alignment horizontal="left" vertical="center" indent="1"/>
      <protection locked="0"/>
    </xf>
    <xf numFmtId="0" fontId="3" fillId="3" borderId="0" xfId="0" applyFont="1" applyFill="1" applyBorder="1" applyAlignment="1" applyProtection="1">
      <alignment horizontal="right" vertical="center"/>
      <protection locked="0"/>
    </xf>
    <xf numFmtId="0" fontId="3" fillId="3" borderId="4" xfId="0" applyFont="1" applyFill="1" applyBorder="1" applyAlignment="1" applyProtection="1">
      <alignment horizontal="right" vertical="center"/>
      <protection locked="0"/>
    </xf>
    <xf numFmtId="0" fontId="6" fillId="3" borderId="11" xfId="0" applyFont="1" applyFill="1" applyBorder="1" applyAlignment="1">
      <alignment horizontal="left" vertical="center" indent="1"/>
    </xf>
    <xf numFmtId="0" fontId="6" fillId="3" borderId="12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0" fillId="0" borderId="0" xfId="0" applyBorder="1"/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4" fillId="3" borderId="22" xfId="0" applyNumberFormat="1" applyFont="1" applyFill="1" applyBorder="1" applyAlignment="1">
      <alignment horizontal="left"/>
    </xf>
    <xf numFmtId="0" fontId="4" fillId="3" borderId="23" xfId="0" applyNumberFormat="1" applyFont="1" applyFill="1" applyBorder="1" applyAlignment="1">
      <alignment horizontal="right"/>
    </xf>
    <xf numFmtId="0" fontId="4" fillId="3" borderId="24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left" vertical="center"/>
    </xf>
    <xf numFmtId="1" fontId="6" fillId="3" borderId="12" xfId="0" applyNumberFormat="1" applyFont="1" applyFill="1" applyBorder="1" applyAlignment="1">
      <alignment horizontal="right" vertical="center"/>
    </xf>
    <xf numFmtId="1" fontId="6" fillId="3" borderId="25" xfId="0" applyNumberFormat="1" applyFont="1" applyFill="1" applyBorder="1" applyAlignment="1">
      <alignment horizontal="right" vertical="center"/>
    </xf>
    <xf numFmtId="1" fontId="3" fillId="3" borderId="26" xfId="0" applyNumberFormat="1" applyFont="1" applyFill="1" applyBorder="1" applyAlignment="1">
      <alignment horizontal="right" vertical="center"/>
    </xf>
    <xf numFmtId="1" fontId="3" fillId="3" borderId="27" xfId="0" applyNumberFormat="1" applyFont="1" applyFill="1" applyBorder="1" applyAlignment="1">
      <alignment horizontal="right" vertical="center"/>
    </xf>
    <xf numFmtId="164" fontId="3" fillId="3" borderId="26" xfId="0" applyNumberFormat="1" applyFont="1" applyFill="1" applyBorder="1" applyAlignment="1">
      <alignment horizontal="right" vertical="center"/>
    </xf>
    <xf numFmtId="164" fontId="3" fillId="3" borderId="27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3" fillId="3" borderId="28" xfId="0" applyFont="1" applyFill="1" applyBorder="1" applyAlignment="1">
      <alignment horizontal="left" vertical="center"/>
    </xf>
    <xf numFmtId="9" fontId="3" fillId="4" borderId="0" xfId="1" applyFont="1" applyFill="1" applyBorder="1" applyAlignment="1" applyProtection="1">
      <alignment horizontal="left" vertical="top"/>
      <protection locked="0"/>
    </xf>
    <xf numFmtId="9" fontId="3" fillId="4" borderId="4" xfId="1" applyFont="1" applyFill="1" applyBorder="1" applyAlignment="1" applyProtection="1">
      <alignment horizontal="left" vertical="top"/>
      <protection locked="0"/>
    </xf>
    <xf numFmtId="9" fontId="3" fillId="4" borderId="30" xfId="1" applyFont="1" applyFill="1" applyBorder="1" applyAlignment="1" applyProtection="1">
      <alignment horizontal="left" vertical="top"/>
      <protection locked="0"/>
    </xf>
    <xf numFmtId="9" fontId="3" fillId="4" borderId="29" xfId="1" applyFont="1" applyFill="1" applyBorder="1" applyAlignment="1" applyProtection="1">
      <alignment horizontal="left" vertical="top"/>
      <protection locked="0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190499</xdr:rowOff>
    </xdr:from>
    <xdr:to>
      <xdr:col>11</xdr:col>
      <xdr:colOff>247649</xdr:colOff>
      <xdr:row>57</xdr:row>
      <xdr:rowOff>161924</xdr:rowOff>
    </xdr:to>
    <xdr:sp macro="" textlink="">
      <xdr:nvSpPr>
        <xdr:cNvPr id="2" name="TextBox 1"/>
        <xdr:cNvSpPr txBox="1"/>
      </xdr:nvSpPr>
      <xdr:spPr>
        <a:xfrm>
          <a:off x="609600" y="190499"/>
          <a:ext cx="6343649" cy="10829925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Työkalun</a:t>
          </a:r>
          <a:r>
            <a:rPr lang="en-US" sz="1100" b="1" baseline="0"/>
            <a:t> tarkoitus</a:t>
          </a:r>
          <a:endParaRPr lang="en-US" sz="1100" b="1"/>
        </a:p>
        <a:p>
          <a:pPr rtl="0" eaLnBrk="1" latinLnBrk="0" hangingPunct="1"/>
          <a:r>
            <a:rPr lang="fi-FI" sz="1100" b="0">
              <a:solidFill>
                <a:schemeClr val="dk1"/>
              </a:solidFill>
              <a:latin typeface="+mn-lt"/>
              <a:ea typeface="+mn-ea"/>
              <a:cs typeface="+mn-cs"/>
            </a:rPr>
            <a:t>Merkittävien kiinteistöinvestointien osalta laaditaan investointilaskelmat, joiden avulla ennakoidaan mahdollisesti toteutettavan investoinnin taloudellista kannattavuutta. Tämä työkalu</a:t>
          </a:r>
          <a:r>
            <a:rPr lang="fi-FI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tukee investointien taloudellisen kannattavuuden arviointia.  Tämän työkalun tuottamia keskeisiä tunnuslukuja voidaan hyödyntää osana kiinteistöinvestointien budjetointiprosessia.</a:t>
          </a:r>
          <a:endParaRPr lang="fi-FI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 eaLnBrk="1" latinLnBrk="0" hangingPunct="1"/>
          <a:endParaRPr lang="en-US" b="0"/>
        </a:p>
        <a:p>
          <a:pPr rtl="0" eaLnBrk="1" latinLnBrk="0" hangingPunct="1"/>
          <a:r>
            <a:rPr lang="en-US" b="1"/>
            <a:t>Työkalun</a:t>
          </a:r>
          <a:r>
            <a:rPr lang="en-US" b="1" baseline="0"/>
            <a:t> toiminnallisuus</a:t>
          </a:r>
          <a:endParaRPr lang="en-US" b="1"/>
        </a:p>
        <a:p>
          <a:pPr rtl="0" eaLnBrk="1" latinLnBrk="0" hangingPunct="1"/>
          <a:r>
            <a:rPr lang="fi-FI" sz="1100" b="0">
              <a:solidFill>
                <a:schemeClr val="dk1"/>
              </a:solidFill>
              <a:latin typeface="+mn-lt"/>
              <a:ea typeface="+mn-ea"/>
              <a:cs typeface="+mn-cs"/>
            </a:rPr>
            <a:t>Excel-työkalussa on investointilaskelmien laatimista varten erillinen välilehti ”Investointilaskelmat´”, johon syötetään investoinnin arvo sekä investoinnin mahdollisesti tuottamat säästöt ja lisäkustannukset.</a:t>
          </a:r>
          <a:endParaRPr lang="en-US" b="0"/>
        </a:p>
        <a:p>
          <a:pPr rtl="0" eaLnBrk="1" latinLnBrk="0" hangingPunct="1"/>
          <a:r>
            <a:rPr lang="fi-FI" sz="1100" b="0">
              <a:solidFill>
                <a:schemeClr val="dk1"/>
              </a:solidFill>
              <a:latin typeface="+mn-lt"/>
              <a:ea typeface="+mn-ea"/>
              <a:cs typeface="+mn-cs"/>
            </a:rPr>
            <a:t>Investointilaskelmien laatiminen tukee kiinteistöinvestointien suunnittelua etenkin energiatehokkuus-investointien osalta, joiden avulla tavoitellaan kustannussäästöjä.</a:t>
          </a:r>
        </a:p>
        <a:p>
          <a:pPr rtl="0" eaLnBrk="1" latinLnBrk="0" hangingPunct="1"/>
          <a:endParaRPr lang="fi-FI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fi-FI" sz="1100" b="0">
              <a:solidFill>
                <a:schemeClr val="dk1"/>
              </a:solidFill>
              <a:latin typeface="+mn-lt"/>
              <a:ea typeface="+mn-ea"/>
              <a:cs typeface="+mn-cs"/>
            </a:rPr>
            <a:t>Kullekin investoinnille tulee laatia</a:t>
          </a:r>
          <a:r>
            <a:rPr lang="fi-FI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oma investointilaskelma. Investointilaskelmien laatimiseksi on mahdollista kopioida välilehti "investointilaskelmat" erikseen kutakin arvioitavaa investointia varten. Investointien tuotto- ja kustannuselementit voi määritellä itse nimeämällä syöttörivit uudelleen.</a:t>
          </a:r>
          <a:endParaRPr lang="fi-FI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 eaLnBrk="1" latinLnBrk="0" hangingPunct="1"/>
          <a:endParaRPr lang="fi-FI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 eaLnBrk="0" latinLnBrk="0" hangingPunct="0"/>
          <a:r>
            <a:rPr lang="en-GB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Investoinnin kannattavuutta kuvaavat tunnusluvut</a:t>
          </a:r>
          <a:endParaRPr lang="en-US"/>
        </a:p>
        <a:p>
          <a:pPr rtl="0" eaLnBrk="0" latinLnBrk="0" hangingPunc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Investoinnin taloudellista kannattavuutta kuvaavat luvut lasketaan automaattisesti perustuen syötettyihin investointia koskeviin tietoihin. Tunnuslukujen merkitys on selitetty tarkemmin alla:</a:t>
          </a:r>
        </a:p>
        <a:p>
          <a:pPr lvl="1" rtl="0" eaLnBrk="0" latinLnBrk="0" hangingPunc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- Pääoman kustannus = säätiön keskimääräinen pääoman kustannus kuvaa säätiön ulkoisen rahoituksen hintaa ja pääomien tuottovaatimusta (syötettävä arvo määritetään säätiötasolla)</a:t>
          </a:r>
          <a:endParaRPr lang="en-US"/>
        </a:p>
        <a:p>
          <a:pPr lvl="1" rtl="0" eaLnBrk="0" latinLnBrk="0" hangingPunc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- Investoinnin takaisinmaksuaika = kuvaa kuinka monessa vuodessa investoinnin tuottamat nettosäästöt / lisätuotot ylittävät investoinnin arvon , esim.:</a:t>
          </a:r>
          <a:endParaRPr lang="en-US"/>
        </a:p>
        <a:p>
          <a:pPr lvl="2" rtl="0" eaLnBrk="0" latinLnBrk="0" hangingPunc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Investoinnin arvo = 1000 eur</a:t>
          </a:r>
        </a:p>
        <a:p>
          <a:pPr lvl="2" rtl="0" eaLnBrk="0" latinLnBrk="0" hangingPunc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Investoinnin tuottamat vuotuiset säästöt ylläpidossa = 200 eur</a:t>
          </a:r>
        </a:p>
        <a:p>
          <a:pPr lvl="2" rtl="0" eaLnBrk="0" latinLnBrk="0" hangingPunc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Takaisinmaksuaika = 5 vuotta</a:t>
          </a:r>
        </a:p>
        <a:p>
          <a:pPr lvl="1" rtl="0" eaLnBrk="0" latinLnBrk="0" hangingPunc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- Investoinnin nettonykyarvo = kuvaa investoinnin tulo- ja menovirtojen nykyarvon erotusta</a:t>
          </a:r>
        </a:p>
        <a:p>
          <a:pPr lvl="2" rtl="0" eaLnBrk="0" latinLnBrk="0" hangingPunc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Positiivinen arvo kertoo investoinnin olevan kannattava</a:t>
          </a:r>
        </a:p>
        <a:p>
          <a:pPr lvl="2" rtl="0" eaLnBrk="0" latinLnBrk="0" hangingPunc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Investoinnin rahavirtojen nykyarvo lasketaan perustuen määritettyyn pääoman kustannukseen (tuottovaatimus)</a:t>
          </a:r>
          <a:endParaRPr lang="en-US"/>
        </a:p>
        <a:p>
          <a:pPr lvl="1" rtl="0" eaLnBrk="0" latinLnBrk="0" hangingPunc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- Investoinnin tuotto-% = kuvaa investoinnin tuottamien tulo- ja menovirtojen suhdetta investoinnin arvoon</a:t>
          </a:r>
        </a:p>
        <a:p>
          <a:pPr lvl="2" rtl="0" eaLnBrk="0" latinLnBrk="0" hangingPunc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Positiivinen tuotto-% kertoo, että investoinnin arvioidut säästöt/lisätuotot ylittävät lisäkustannukset</a:t>
          </a:r>
        </a:p>
        <a:p>
          <a:pPr lvl="2" rtl="0" eaLnBrk="0" latinLnBrk="0" hangingPunc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Pääoman tuotto-%:n ylittäessä pääoman kustannukset (%), investointi on säätiön näkökulmasta kannattava</a:t>
          </a:r>
        </a:p>
        <a:p>
          <a:pPr lvl="2" rtl="0" eaLnBrk="0" latinLnBrk="0" hangingPunc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Esim. </a:t>
          </a:r>
          <a:endParaRPr lang="en-US"/>
        </a:p>
        <a:p>
          <a:pPr lvl="2" rtl="0" eaLnBrk="0" latinLnBrk="0" hangingPunc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Säästöt = 1500 eur</a:t>
          </a:r>
        </a:p>
        <a:p>
          <a:pPr lvl="2" rtl="0" eaLnBrk="0" latinLnBrk="0" hangingPunc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Investoinnin arvo = 10.000 eur</a:t>
          </a:r>
        </a:p>
        <a:p>
          <a:pPr lvl="2" rtl="0" eaLnBrk="0" latinLnBrk="0" hangingPunc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Tuotto-% = 15%</a:t>
          </a:r>
          <a:endParaRPr lang="en-US"/>
        </a:p>
        <a:p>
          <a:pPr rtl="0" eaLnBrk="0" latinLnBrk="0" hangingPunct="0"/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 eaLnBrk="0" latinLnBrk="0" hangingPunct="0"/>
          <a:r>
            <a:rPr lang="en-GB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Investoinnin arvo</a:t>
          </a:r>
        </a:p>
        <a:p>
          <a:pPr rtl="0" eaLnBrk="0" latinLnBrk="0" hangingPunc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Investoinnin arvona syötetään määrä, joka muodostuu investoinnin toteuttamisen kustannuksena</a:t>
          </a:r>
        </a:p>
        <a:p>
          <a:pPr rtl="0" eaLnBrk="0" latinLnBrk="0" hangingPunc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Investoinnin arvioitu kokonaismäärä jaetaan niille vuosille, joille investoinnista aiheutuu kustannuksia (esim. LVI-remontin kustannukset useammalle vuodelle)</a:t>
          </a:r>
          <a:endParaRPr lang="en-US"/>
        </a:p>
        <a:p>
          <a:pPr rtl="0" eaLnBrk="0" latinLnBrk="0" hangingPunc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Käyttäjä voi itse määritellä investointiin liittyvät kustannuserät nimeämällä rivit omilla otsikoilla (esim. ulkoistettu projektipäällikkö, urakoitsijan maksut, materiaalimaksut)</a:t>
          </a:r>
        </a:p>
        <a:p>
          <a:pPr rtl="0" eaLnBrk="0" latinLnBrk="0" hangingPunct="0"/>
          <a:endParaRPr lang="en-GB" sz="1100" b="1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 eaLnBrk="0" latinLnBrk="0" hangingPunct="0"/>
          <a:r>
            <a:rPr lang="en-GB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Säästöt / lisätuotot</a:t>
          </a:r>
        </a:p>
        <a:p>
          <a:pPr rtl="0" eaLnBrk="0" latinLnBrk="0" hangingPunc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Säästöinä / lisätuottoina  arvioidaan investoinnin toteuttamisen jälkeiset mahdolliset esim. Säästöt huolto- ja ylläpitokustannuksissa tehdyn energiaremontin saavuttamana</a:t>
          </a:r>
        </a:p>
        <a:p>
          <a:pPr rtl="0" eaLnBrk="0" latinLnBrk="0" hangingPunc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Lisätuottoina voidaan arvioida esimerkiksi uudisrakennuksesta mahdollisesti saatavat vuokratuotot</a:t>
          </a:r>
        </a:p>
        <a:p>
          <a:pPr rtl="0" eaLnBrk="0" latinLnBrk="0" hangingPunc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Säästöjen / lisätuottojen määrä ja merkittävyys voi vaihdella paljon eri investointien välillä</a:t>
          </a:r>
        </a:p>
        <a:p>
          <a:pPr rtl="0" eaLnBrk="0" latinLnBrk="0" hangingPunct="0"/>
          <a:endParaRPr lang="en-GB" sz="1100" b="1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 eaLnBrk="0" latinLnBrk="0" hangingPunct="0"/>
          <a:r>
            <a:rPr lang="en-GB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Lisäkustannukset</a:t>
          </a:r>
        </a:p>
        <a:p>
          <a:pPr rtl="0" eaLnBrk="0" latinLnBrk="0" hangingPunc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Lisäkustannuksena arvioidaan investoinnin toteuttamisen jälkeiset mahdolliset kasvaneet kustannukset</a:t>
          </a:r>
        </a:p>
        <a:p>
          <a:pPr rtl="0" eaLnBrk="0" latinLnBrk="0" hangingPunc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Lisäkustannuksina voidaan arvioida esim. toimitilojen laajennuksesta aiheutuneet lisäkustannukset ylläpitokustannuksissa</a:t>
          </a:r>
        </a:p>
        <a:p>
          <a:pPr rtl="0" eaLnBrk="0" latinLnBrk="0" hangingPunc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Lisäkustannuksina ei arvioida investoinnin kirjanpidossa laskettuja poistoja</a:t>
          </a:r>
        </a:p>
        <a:p>
          <a:pPr rtl="0" eaLnBrk="0" latinLnBrk="0" hangingPunct="0"/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 eaLnBrk="0" latinLnBrk="0" hangingPunct="0"/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 eaLnBrk="1" latinLnBrk="0" hangingPunct="1"/>
          <a:endParaRPr lang="en-US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O8" sqref="O8"/>
    </sheetView>
  </sheetViews>
  <sheetFormatPr defaultRowHeight="15" x14ac:dyDescent="0.25"/>
  <sheetData/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B1:L54"/>
  <sheetViews>
    <sheetView showGridLines="0" tabSelected="1" zoomScale="130" zoomScaleNormal="130" workbookViewId="0">
      <pane ySplit="12" topLeftCell="A13" activePane="bottomLeft" state="frozen"/>
      <selection pane="bottomLeft" activeCell="H5" sqref="H5"/>
    </sheetView>
  </sheetViews>
  <sheetFormatPr defaultRowHeight="15" x14ac:dyDescent="0.25"/>
  <cols>
    <col min="2" max="2" width="37.85546875" customWidth="1"/>
    <col min="3" max="3" width="10.85546875" bestFit="1" customWidth="1"/>
  </cols>
  <sheetData>
    <row r="1" spans="2:12" ht="19.5" customHeight="1" x14ac:dyDescent="0.25">
      <c r="B1" s="1" t="s">
        <v>27</v>
      </c>
      <c r="C1" s="2"/>
      <c r="D1" s="2"/>
      <c r="E1" s="2"/>
      <c r="F1" s="2"/>
    </row>
    <row r="2" spans="2:12" x14ac:dyDescent="0.25">
      <c r="B2" s="3" t="s">
        <v>28</v>
      </c>
      <c r="C2" s="49" t="s">
        <v>29</v>
      </c>
      <c r="D2" s="49"/>
      <c r="E2" s="49"/>
      <c r="F2" s="50"/>
    </row>
    <row r="3" spans="2:12" x14ac:dyDescent="0.25">
      <c r="B3" s="48"/>
      <c r="C3" s="51"/>
      <c r="D3" s="51"/>
      <c r="E3" s="51"/>
      <c r="F3" s="52"/>
    </row>
    <row r="5" spans="2:12" ht="19.5" customHeight="1" x14ac:dyDescent="0.25">
      <c r="B5" s="1" t="s">
        <v>0</v>
      </c>
      <c r="C5" s="2"/>
    </row>
    <row r="6" spans="2:12" ht="12" customHeight="1" x14ac:dyDescent="0.25">
      <c r="B6" s="3" t="s">
        <v>1</v>
      </c>
      <c r="C6" s="4">
        <v>0.1</v>
      </c>
    </row>
    <row r="7" spans="2:12" ht="12" customHeight="1" x14ac:dyDescent="0.25">
      <c r="B7" s="3" t="s">
        <v>2</v>
      </c>
      <c r="C7" s="5">
        <f>SUM(C53:L53)</f>
        <v>2.8571428571428572</v>
      </c>
    </row>
    <row r="8" spans="2:12" ht="12" customHeight="1" x14ac:dyDescent="0.25">
      <c r="B8" s="3" t="s">
        <v>3</v>
      </c>
      <c r="C8" s="6">
        <f>SUM(C49:L49)-SUM(C48:L48)-SUM(C50:L50)</f>
        <v>483.36862236186062</v>
      </c>
    </row>
    <row r="9" spans="2:12" ht="12" customHeight="1" thickBot="1" x14ac:dyDescent="0.3">
      <c r="B9" s="7" t="s">
        <v>4</v>
      </c>
      <c r="C9" s="8">
        <f>L43/L21</f>
        <v>0.4</v>
      </c>
    </row>
    <row r="11" spans="2:12" ht="19.5" customHeight="1" x14ac:dyDescent="0.25">
      <c r="B11" s="1" t="s">
        <v>5</v>
      </c>
      <c r="C11" s="9"/>
      <c r="D11" s="9"/>
      <c r="E11" s="9"/>
      <c r="F11" s="9"/>
      <c r="G11" s="9"/>
      <c r="H11" s="9"/>
      <c r="I11" s="9"/>
      <c r="J11" s="9"/>
      <c r="K11" s="9"/>
      <c r="L11" s="2"/>
    </row>
    <row r="12" spans="2:12" ht="12" customHeight="1" x14ac:dyDescent="0.25">
      <c r="B12" s="10"/>
      <c r="C12" s="11" t="s">
        <v>6</v>
      </c>
      <c r="D12" s="11" t="s">
        <v>7</v>
      </c>
      <c r="E12" s="11" t="s">
        <v>8</v>
      </c>
      <c r="F12" s="11" t="s">
        <v>9</v>
      </c>
      <c r="G12" s="11" t="s">
        <v>10</v>
      </c>
      <c r="H12" s="11" t="s">
        <v>11</v>
      </c>
      <c r="I12" s="11" t="s">
        <v>12</v>
      </c>
      <c r="J12" s="11" t="s">
        <v>13</v>
      </c>
      <c r="K12" s="11" t="s">
        <v>14</v>
      </c>
      <c r="L12" s="12" t="s">
        <v>15</v>
      </c>
    </row>
    <row r="13" spans="2:12" ht="12" customHeight="1" x14ac:dyDescent="0.25">
      <c r="B13" s="13" t="s">
        <v>16</v>
      </c>
      <c r="C13" s="14"/>
      <c r="D13" s="14"/>
      <c r="E13" s="14"/>
      <c r="F13" s="14"/>
      <c r="G13" s="14"/>
      <c r="H13" s="14"/>
      <c r="I13" s="14"/>
      <c r="J13" s="14"/>
      <c r="K13" s="14"/>
      <c r="L13" s="15"/>
    </row>
    <row r="14" spans="2:12" ht="12" customHeight="1" x14ac:dyDescent="0.25">
      <c r="B14" s="16" t="s">
        <v>17</v>
      </c>
      <c r="C14" s="17">
        <v>1000</v>
      </c>
      <c r="D14" s="17">
        <v>1000</v>
      </c>
      <c r="E14" s="17">
        <v>0</v>
      </c>
      <c r="F14" s="17">
        <v>0</v>
      </c>
      <c r="G14" s="17">
        <v>0</v>
      </c>
      <c r="H14" s="17">
        <v>0</v>
      </c>
      <c r="I14" s="17"/>
      <c r="J14" s="17">
        <v>0</v>
      </c>
      <c r="K14" s="17">
        <v>0</v>
      </c>
      <c r="L14" s="18">
        <v>0</v>
      </c>
    </row>
    <row r="15" spans="2:12" ht="12" customHeight="1" x14ac:dyDescent="0.25">
      <c r="B15" s="16" t="s">
        <v>17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>
        <v>0</v>
      </c>
    </row>
    <row r="16" spans="2:12" ht="12" customHeight="1" x14ac:dyDescent="0.25">
      <c r="B16" s="16" t="s">
        <v>17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0</v>
      </c>
    </row>
    <row r="17" spans="2:12" ht="12" customHeight="1" x14ac:dyDescent="0.25">
      <c r="B17" s="16" t="s">
        <v>17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8">
        <v>0</v>
      </c>
    </row>
    <row r="18" spans="2:12" ht="12" customHeight="1" x14ac:dyDescent="0.25">
      <c r="B18" s="16" t="s">
        <v>17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8">
        <v>0</v>
      </c>
    </row>
    <row r="19" spans="2:12" ht="12" customHeight="1" x14ac:dyDescent="0.25">
      <c r="B19" s="16" t="s">
        <v>17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8">
        <v>0</v>
      </c>
    </row>
    <row r="20" spans="2:12" ht="12" customHeight="1" x14ac:dyDescent="0.25">
      <c r="B20" s="19" t="s">
        <v>18</v>
      </c>
      <c r="C20" s="20">
        <f>SUM(C14:C19)</f>
        <v>1000</v>
      </c>
      <c r="D20" s="20">
        <f t="shared" ref="D20:L20" si="0">SUM(D14:D19)</f>
        <v>1000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1">
        <f t="shared" si="0"/>
        <v>0</v>
      </c>
    </row>
    <row r="21" spans="2:12" ht="12" customHeight="1" x14ac:dyDescent="0.25">
      <c r="B21" s="22" t="s">
        <v>19</v>
      </c>
      <c r="C21" s="23">
        <f>C20</f>
        <v>1000</v>
      </c>
      <c r="D21" s="23">
        <f>C21+D20</f>
        <v>2000</v>
      </c>
      <c r="E21" s="23">
        <f t="shared" ref="E21:L21" si="1">D21+E20</f>
        <v>2000</v>
      </c>
      <c r="F21" s="23">
        <f t="shared" si="1"/>
        <v>2000</v>
      </c>
      <c r="G21" s="23">
        <f t="shared" si="1"/>
        <v>2000</v>
      </c>
      <c r="H21" s="23">
        <f t="shared" si="1"/>
        <v>2000</v>
      </c>
      <c r="I21" s="23">
        <f t="shared" si="1"/>
        <v>2000</v>
      </c>
      <c r="J21" s="23">
        <f t="shared" si="1"/>
        <v>2000</v>
      </c>
      <c r="K21" s="23">
        <f t="shared" si="1"/>
        <v>2000</v>
      </c>
      <c r="L21" s="24">
        <f t="shared" si="1"/>
        <v>2000</v>
      </c>
    </row>
    <row r="22" spans="2:12" ht="12" customHeight="1" x14ac:dyDescent="0.25">
      <c r="B22" s="3"/>
      <c r="C22" s="14"/>
      <c r="D22" s="14"/>
      <c r="E22" s="14"/>
      <c r="F22" s="14"/>
      <c r="G22" s="14"/>
      <c r="H22" s="14"/>
      <c r="I22" s="14"/>
      <c r="J22" s="14"/>
      <c r="K22" s="14"/>
      <c r="L22" s="15"/>
    </row>
    <row r="23" spans="2:12" ht="12" customHeight="1" x14ac:dyDescent="0.25">
      <c r="B23" s="13" t="s">
        <v>20</v>
      </c>
      <c r="C23" s="14"/>
      <c r="D23" s="14"/>
      <c r="E23" s="14"/>
      <c r="F23" s="14"/>
      <c r="G23" s="14"/>
      <c r="H23" s="14"/>
      <c r="I23" s="14"/>
      <c r="J23" s="14"/>
      <c r="K23" s="14"/>
      <c r="L23" s="15"/>
    </row>
    <row r="24" spans="2:12" ht="12" customHeight="1" x14ac:dyDescent="0.25">
      <c r="B24" s="16" t="s">
        <v>17</v>
      </c>
      <c r="C24" s="17">
        <v>300</v>
      </c>
      <c r="D24" s="17">
        <v>300</v>
      </c>
      <c r="E24" s="17">
        <v>300</v>
      </c>
      <c r="F24" s="17">
        <v>300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8">
        <v>0</v>
      </c>
    </row>
    <row r="25" spans="2:12" ht="12" customHeight="1" x14ac:dyDescent="0.25">
      <c r="B25" s="16" t="s">
        <v>17</v>
      </c>
      <c r="C25" s="17">
        <v>400</v>
      </c>
      <c r="D25" s="17">
        <v>400</v>
      </c>
      <c r="E25" s="17">
        <v>400</v>
      </c>
      <c r="F25" s="17">
        <v>400</v>
      </c>
      <c r="G25" s="17">
        <v>0</v>
      </c>
      <c r="H25" s="17">
        <v>0</v>
      </c>
      <c r="I25" s="17"/>
      <c r="J25" s="17">
        <v>0</v>
      </c>
      <c r="K25" s="17">
        <v>0</v>
      </c>
      <c r="L25" s="18">
        <v>0</v>
      </c>
    </row>
    <row r="26" spans="2:12" ht="12" customHeight="1" x14ac:dyDescent="0.25">
      <c r="B26" s="16" t="s">
        <v>17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8">
        <v>0</v>
      </c>
    </row>
    <row r="27" spans="2:12" ht="12" customHeight="1" x14ac:dyDescent="0.25">
      <c r="B27" s="16" t="s">
        <v>17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8">
        <v>0</v>
      </c>
    </row>
    <row r="28" spans="2:12" ht="12" customHeight="1" x14ac:dyDescent="0.25">
      <c r="B28" s="16" t="s">
        <v>17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8">
        <v>0</v>
      </c>
    </row>
    <row r="29" spans="2:12" ht="12" customHeight="1" x14ac:dyDescent="0.25">
      <c r="B29" s="16" t="s">
        <v>17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8">
        <v>0</v>
      </c>
    </row>
    <row r="30" spans="2:12" ht="12" customHeight="1" x14ac:dyDescent="0.25">
      <c r="B30" s="19" t="s">
        <v>18</v>
      </c>
      <c r="C30" s="20">
        <f>SUM(C24:C29)</f>
        <v>700</v>
      </c>
      <c r="D30" s="20">
        <f t="shared" ref="D30:L30" si="2">SUM(D24:D29)</f>
        <v>700</v>
      </c>
      <c r="E30" s="20">
        <f t="shared" si="2"/>
        <v>700</v>
      </c>
      <c r="F30" s="20">
        <f t="shared" si="2"/>
        <v>700</v>
      </c>
      <c r="G30" s="20">
        <f t="shared" si="2"/>
        <v>0</v>
      </c>
      <c r="H30" s="20">
        <f t="shared" si="2"/>
        <v>0</v>
      </c>
      <c r="I30" s="20">
        <f t="shared" si="2"/>
        <v>0</v>
      </c>
      <c r="J30" s="20">
        <f t="shared" si="2"/>
        <v>0</v>
      </c>
      <c r="K30" s="20">
        <f t="shared" si="2"/>
        <v>0</v>
      </c>
      <c r="L30" s="21">
        <f t="shared" si="2"/>
        <v>0</v>
      </c>
    </row>
    <row r="31" spans="2:12" ht="12" customHeight="1" x14ac:dyDescent="0.25">
      <c r="B31" s="22" t="s">
        <v>19</v>
      </c>
      <c r="C31" s="23">
        <f>C30</f>
        <v>700</v>
      </c>
      <c r="D31" s="23">
        <f>C31+D30</f>
        <v>1400</v>
      </c>
      <c r="E31" s="23">
        <f t="shared" ref="E31:L31" si="3">D31+E30</f>
        <v>2100</v>
      </c>
      <c r="F31" s="23">
        <f t="shared" si="3"/>
        <v>2800</v>
      </c>
      <c r="G31" s="23">
        <f t="shared" si="3"/>
        <v>2800</v>
      </c>
      <c r="H31" s="23">
        <f t="shared" si="3"/>
        <v>2800</v>
      </c>
      <c r="I31" s="23">
        <f t="shared" si="3"/>
        <v>2800</v>
      </c>
      <c r="J31" s="23">
        <f t="shared" si="3"/>
        <v>2800</v>
      </c>
      <c r="K31" s="23">
        <f t="shared" si="3"/>
        <v>2800</v>
      </c>
      <c r="L31" s="24">
        <f t="shared" si="3"/>
        <v>2800</v>
      </c>
    </row>
    <row r="32" spans="2:12" ht="12" customHeight="1" x14ac:dyDescent="0.25">
      <c r="B32" s="3"/>
      <c r="C32" s="14"/>
      <c r="D32" s="14"/>
      <c r="E32" s="14"/>
      <c r="F32" s="14"/>
      <c r="G32" s="14"/>
      <c r="H32" s="14"/>
      <c r="I32" s="14"/>
      <c r="J32" s="14"/>
      <c r="K32" s="14"/>
      <c r="L32" s="15"/>
    </row>
    <row r="33" spans="2:12" ht="12" customHeight="1" x14ac:dyDescent="0.25">
      <c r="B33" s="13" t="s">
        <v>21</v>
      </c>
      <c r="C33" s="14"/>
      <c r="D33" s="14"/>
      <c r="E33" s="14"/>
      <c r="F33" s="14"/>
      <c r="G33" s="14"/>
      <c r="H33" s="14"/>
      <c r="I33" s="14"/>
      <c r="J33" s="14"/>
      <c r="K33" s="14"/>
      <c r="L33" s="15"/>
    </row>
    <row r="34" spans="2:12" ht="12" customHeight="1" x14ac:dyDescent="0.25">
      <c r="B34" s="16" t="s">
        <v>17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8">
        <v>0</v>
      </c>
    </row>
    <row r="35" spans="2:12" ht="12" customHeight="1" x14ac:dyDescent="0.25">
      <c r="B35" s="16" t="s">
        <v>17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8">
        <v>0</v>
      </c>
    </row>
    <row r="36" spans="2:12" ht="12" customHeight="1" x14ac:dyDescent="0.25">
      <c r="B36" s="16" t="s">
        <v>17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8">
        <v>0</v>
      </c>
    </row>
    <row r="37" spans="2:12" ht="12" customHeight="1" x14ac:dyDescent="0.25">
      <c r="B37" s="16" t="s">
        <v>17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8">
        <v>0</v>
      </c>
    </row>
    <row r="38" spans="2:12" ht="12" customHeight="1" x14ac:dyDescent="0.25">
      <c r="B38" s="16" t="s">
        <v>17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8">
        <v>0</v>
      </c>
    </row>
    <row r="39" spans="2:12" ht="12" customHeight="1" x14ac:dyDescent="0.25">
      <c r="B39" s="16" t="s">
        <v>17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8">
        <v>0</v>
      </c>
    </row>
    <row r="40" spans="2:12" ht="12" customHeight="1" x14ac:dyDescent="0.25">
      <c r="B40" s="19" t="s">
        <v>18</v>
      </c>
      <c r="C40" s="20">
        <f>SUM(C34:C39)</f>
        <v>0</v>
      </c>
      <c r="D40" s="20">
        <f t="shared" ref="D40:L40" si="4">SUM(D34:D39)</f>
        <v>0</v>
      </c>
      <c r="E40" s="20">
        <f t="shared" si="4"/>
        <v>0</v>
      </c>
      <c r="F40" s="20">
        <f t="shared" si="4"/>
        <v>0</v>
      </c>
      <c r="G40" s="20">
        <f t="shared" si="4"/>
        <v>0</v>
      </c>
      <c r="H40" s="20">
        <f t="shared" si="4"/>
        <v>0</v>
      </c>
      <c r="I40" s="20">
        <f t="shared" si="4"/>
        <v>0</v>
      </c>
      <c r="J40" s="20">
        <f t="shared" si="4"/>
        <v>0</v>
      </c>
      <c r="K40" s="20">
        <f t="shared" si="4"/>
        <v>0</v>
      </c>
      <c r="L40" s="21">
        <f t="shared" si="4"/>
        <v>0</v>
      </c>
    </row>
    <row r="41" spans="2:12" s="25" customFormat="1" ht="12" customHeight="1" x14ac:dyDescent="0.25">
      <c r="B41" s="22" t="s">
        <v>19</v>
      </c>
      <c r="C41" s="23">
        <f>C40</f>
        <v>0</v>
      </c>
      <c r="D41" s="23">
        <f>C41+D40</f>
        <v>0</v>
      </c>
      <c r="E41" s="23">
        <f t="shared" ref="E41:L41" si="5">D41+E40</f>
        <v>0</v>
      </c>
      <c r="F41" s="23">
        <f t="shared" si="5"/>
        <v>0</v>
      </c>
      <c r="G41" s="23">
        <f t="shared" si="5"/>
        <v>0</v>
      </c>
      <c r="H41" s="23">
        <f t="shared" si="5"/>
        <v>0</v>
      </c>
      <c r="I41" s="23">
        <f t="shared" si="5"/>
        <v>0</v>
      </c>
      <c r="J41" s="23">
        <f t="shared" si="5"/>
        <v>0</v>
      </c>
      <c r="K41" s="23">
        <f t="shared" si="5"/>
        <v>0</v>
      </c>
      <c r="L41" s="24">
        <f t="shared" si="5"/>
        <v>0</v>
      </c>
    </row>
    <row r="42" spans="2:12" s="25" customFormat="1" ht="12" customHeight="1" x14ac:dyDescent="0.25">
      <c r="B42" s="26" t="s">
        <v>22</v>
      </c>
      <c r="C42" s="27">
        <f>-C20+C30-C40</f>
        <v>-300</v>
      </c>
      <c r="D42" s="27">
        <f>-D20+D30-D40</f>
        <v>-300</v>
      </c>
      <c r="E42" s="27">
        <f t="shared" ref="E42:L42" si="6">-E20+E30-E40</f>
        <v>700</v>
      </c>
      <c r="F42" s="27">
        <f t="shared" si="6"/>
        <v>700</v>
      </c>
      <c r="G42" s="27">
        <f t="shared" si="6"/>
        <v>0</v>
      </c>
      <c r="H42" s="27">
        <f t="shared" si="6"/>
        <v>0</v>
      </c>
      <c r="I42" s="27">
        <f t="shared" si="6"/>
        <v>0</v>
      </c>
      <c r="J42" s="27">
        <f t="shared" si="6"/>
        <v>0</v>
      </c>
      <c r="K42" s="27">
        <f t="shared" si="6"/>
        <v>0</v>
      </c>
      <c r="L42" s="28">
        <f t="shared" si="6"/>
        <v>0</v>
      </c>
    </row>
    <row r="43" spans="2:12" ht="12" customHeight="1" thickBot="1" x14ac:dyDescent="0.3">
      <c r="B43" s="29" t="s">
        <v>23</v>
      </c>
      <c r="C43" s="30">
        <f>C42</f>
        <v>-300</v>
      </c>
      <c r="D43" s="30">
        <f>C43+D42</f>
        <v>-600</v>
      </c>
      <c r="E43" s="30">
        <f t="shared" ref="E43:L43" si="7">D43+E42</f>
        <v>100</v>
      </c>
      <c r="F43" s="30">
        <f t="shared" si="7"/>
        <v>800</v>
      </c>
      <c r="G43" s="30">
        <f t="shared" si="7"/>
        <v>800</v>
      </c>
      <c r="H43" s="30">
        <f t="shared" si="7"/>
        <v>800</v>
      </c>
      <c r="I43" s="30">
        <f t="shared" si="7"/>
        <v>800</v>
      </c>
      <c r="J43" s="30">
        <f t="shared" si="7"/>
        <v>800</v>
      </c>
      <c r="K43" s="30">
        <f t="shared" si="7"/>
        <v>800</v>
      </c>
      <c r="L43" s="31">
        <f t="shared" si="7"/>
        <v>800</v>
      </c>
    </row>
    <row r="46" spans="2:12" ht="19.5" customHeight="1" x14ac:dyDescent="0.25">
      <c r="B46" s="32" t="s">
        <v>24</v>
      </c>
      <c r="C46" s="33"/>
      <c r="D46" s="33"/>
      <c r="E46" s="33"/>
      <c r="F46" s="33"/>
      <c r="G46" s="33"/>
      <c r="H46" s="33"/>
      <c r="I46" s="33"/>
      <c r="J46" s="33"/>
      <c r="K46" s="33"/>
      <c r="L46" s="34"/>
    </row>
    <row r="47" spans="2:12" ht="12" customHeight="1" x14ac:dyDescent="0.25">
      <c r="B47" s="35"/>
      <c r="C47" s="36" t="str">
        <f>C12</f>
        <v>Vuosi 1</v>
      </c>
      <c r="D47" s="36" t="str">
        <f t="shared" ref="D47:L47" si="8">D12</f>
        <v>Vuosi 2</v>
      </c>
      <c r="E47" s="36" t="str">
        <f t="shared" si="8"/>
        <v>Vuosi 3</v>
      </c>
      <c r="F47" s="36" t="str">
        <f t="shared" si="8"/>
        <v>Vuosi 4</v>
      </c>
      <c r="G47" s="36" t="str">
        <f t="shared" si="8"/>
        <v>Vuosi 5</v>
      </c>
      <c r="H47" s="36" t="str">
        <f t="shared" si="8"/>
        <v>Vuosi 6</v>
      </c>
      <c r="I47" s="36" t="str">
        <f t="shared" si="8"/>
        <v>Vuosi 7</v>
      </c>
      <c r="J47" s="36" t="str">
        <f t="shared" si="8"/>
        <v>Vuosi 8</v>
      </c>
      <c r="K47" s="36" t="str">
        <f t="shared" si="8"/>
        <v>Vuosi 9</v>
      </c>
      <c r="L47" s="37" t="str">
        <f t="shared" si="8"/>
        <v>Vuosi 10</v>
      </c>
    </row>
    <row r="48" spans="2:12" ht="12" customHeight="1" x14ac:dyDescent="0.25">
      <c r="B48" s="3" t="str">
        <f>B13</f>
        <v>Investoinnin arvo</v>
      </c>
      <c r="C48" s="38">
        <f>C20/(1+$C$6)^(COLUMN(C12)-COLUMN($C$12)+1)</f>
        <v>909.09090909090901</v>
      </c>
      <c r="D48" s="38">
        <f t="shared" ref="D48:L48" si="9">D20/(1+$C$6)^(COLUMN(D12)-COLUMN($C$12)+1)</f>
        <v>826.44628099173542</v>
      </c>
      <c r="E48" s="38">
        <f t="shared" si="9"/>
        <v>0</v>
      </c>
      <c r="F48" s="38">
        <f t="shared" si="9"/>
        <v>0</v>
      </c>
      <c r="G48" s="38">
        <f t="shared" si="9"/>
        <v>0</v>
      </c>
      <c r="H48" s="38">
        <f t="shared" si="9"/>
        <v>0</v>
      </c>
      <c r="I48" s="38">
        <f t="shared" si="9"/>
        <v>0</v>
      </c>
      <c r="J48" s="38">
        <f t="shared" si="9"/>
        <v>0</v>
      </c>
      <c r="K48" s="38">
        <f t="shared" si="9"/>
        <v>0</v>
      </c>
      <c r="L48" s="39">
        <f t="shared" si="9"/>
        <v>0</v>
      </c>
    </row>
    <row r="49" spans="2:12" ht="12" customHeight="1" x14ac:dyDescent="0.25">
      <c r="B49" s="3" t="str">
        <f>B23</f>
        <v>Säästöt / lisätuotot</v>
      </c>
      <c r="C49" s="38">
        <f>C30/(1+$C$6)^(COLUMN(C12)-COLUMN($C$12)+1)</f>
        <v>636.36363636363626</v>
      </c>
      <c r="D49" s="38">
        <f t="shared" ref="D49:L49" si="10">D30/(1+$C$6)^(COLUMN(D12)-COLUMN($C$12)+1)</f>
        <v>578.51239669421477</v>
      </c>
      <c r="E49" s="38">
        <f t="shared" si="10"/>
        <v>525.92036063110424</v>
      </c>
      <c r="F49" s="38">
        <f t="shared" si="10"/>
        <v>478.10941875554937</v>
      </c>
      <c r="G49" s="38">
        <f t="shared" si="10"/>
        <v>0</v>
      </c>
      <c r="H49" s="38">
        <f t="shared" si="10"/>
        <v>0</v>
      </c>
      <c r="I49" s="38">
        <f t="shared" si="10"/>
        <v>0</v>
      </c>
      <c r="J49" s="38">
        <f t="shared" si="10"/>
        <v>0</v>
      </c>
      <c r="K49" s="38">
        <f t="shared" si="10"/>
        <v>0</v>
      </c>
      <c r="L49" s="39">
        <f t="shared" si="10"/>
        <v>0</v>
      </c>
    </row>
    <row r="50" spans="2:12" ht="12" customHeight="1" x14ac:dyDescent="0.25">
      <c r="B50" s="3" t="str">
        <f>B33</f>
        <v>Lisäkustannukset</v>
      </c>
      <c r="C50" s="38">
        <f>C40/(1+$C$6)^(COLUMN(C12)-COLUMN($C$12)+1)</f>
        <v>0</v>
      </c>
      <c r="D50" s="38">
        <f t="shared" ref="D50:L50" si="11">D40/(1+$C$6)^(COLUMN(D12)-COLUMN($C$12)+1)</f>
        <v>0</v>
      </c>
      <c r="E50" s="38">
        <f t="shared" si="11"/>
        <v>0</v>
      </c>
      <c r="F50" s="38">
        <f t="shared" si="11"/>
        <v>0</v>
      </c>
      <c r="G50" s="38">
        <f t="shared" si="11"/>
        <v>0</v>
      </c>
      <c r="H50" s="38">
        <f t="shared" si="11"/>
        <v>0</v>
      </c>
      <c r="I50" s="38">
        <f t="shared" si="11"/>
        <v>0</v>
      </c>
      <c r="J50" s="38">
        <f t="shared" si="11"/>
        <v>0</v>
      </c>
      <c r="K50" s="38">
        <f t="shared" si="11"/>
        <v>0</v>
      </c>
      <c r="L50" s="39">
        <f t="shared" si="11"/>
        <v>0</v>
      </c>
    </row>
    <row r="51" spans="2:12" ht="12" customHeight="1" x14ac:dyDescent="0.25">
      <c r="B51" s="40" t="s">
        <v>18</v>
      </c>
      <c r="C51" s="41">
        <f>-C48+C49-C50</f>
        <v>-272.72727272727275</v>
      </c>
      <c r="D51" s="41">
        <f t="shared" ref="D51:L51" si="12">-D48+D49-D50</f>
        <v>-247.93388429752065</v>
      </c>
      <c r="E51" s="41">
        <f t="shared" si="12"/>
        <v>525.92036063110424</v>
      </c>
      <c r="F51" s="41">
        <f t="shared" si="12"/>
        <v>478.10941875554937</v>
      </c>
      <c r="G51" s="41">
        <f t="shared" si="12"/>
        <v>0</v>
      </c>
      <c r="H51" s="41">
        <f t="shared" si="12"/>
        <v>0</v>
      </c>
      <c r="I51" s="41">
        <f t="shared" si="12"/>
        <v>0</v>
      </c>
      <c r="J51" s="41">
        <f t="shared" si="12"/>
        <v>0</v>
      </c>
      <c r="K51" s="41">
        <f t="shared" si="12"/>
        <v>0</v>
      </c>
      <c r="L51" s="42">
        <f t="shared" si="12"/>
        <v>0</v>
      </c>
    </row>
    <row r="52" spans="2:12" ht="12" customHeight="1" thickBot="1" x14ac:dyDescent="0.3">
      <c r="B52" s="7" t="s">
        <v>25</v>
      </c>
      <c r="C52" s="43">
        <f>C51</f>
        <v>-272.72727272727275</v>
      </c>
      <c r="D52" s="43">
        <f>D51+C52</f>
        <v>-520.6611570247934</v>
      </c>
      <c r="E52" s="43">
        <f t="shared" ref="E52:L52" si="13">E51+D52</f>
        <v>5.259203606310848</v>
      </c>
      <c r="F52" s="43">
        <f t="shared" si="13"/>
        <v>483.36862236186022</v>
      </c>
      <c r="G52" s="43">
        <f t="shared" si="13"/>
        <v>483.36862236186022</v>
      </c>
      <c r="H52" s="43">
        <f t="shared" si="13"/>
        <v>483.36862236186022</v>
      </c>
      <c r="I52" s="43">
        <f t="shared" si="13"/>
        <v>483.36862236186022</v>
      </c>
      <c r="J52" s="43">
        <f t="shared" si="13"/>
        <v>483.36862236186022</v>
      </c>
      <c r="K52" s="43">
        <f t="shared" si="13"/>
        <v>483.36862236186022</v>
      </c>
      <c r="L52" s="44">
        <f t="shared" si="13"/>
        <v>483.36862236186022</v>
      </c>
    </row>
    <row r="53" spans="2:12" ht="15.75" thickBot="1" x14ac:dyDescent="0.3">
      <c r="B53" s="7" t="s">
        <v>26</v>
      </c>
      <c r="C53" s="45" t="str">
        <f>IF(AND(C43&gt;0,B43&lt;0),(COLUMN(C12)-COLUMN($C$12))+1/(C42/-B43),"")</f>
        <v/>
      </c>
      <c r="D53" s="45" t="str">
        <f t="shared" ref="D53:L53" si="14">IF(AND(D43&gt;0,C43&lt;0),(COLUMN(D12)-COLUMN($C$12))+1/(D42/-C43),"")</f>
        <v/>
      </c>
      <c r="E53" s="45">
        <f t="shared" si="14"/>
        <v>2.8571428571428572</v>
      </c>
      <c r="F53" s="45" t="str">
        <f t="shared" si="14"/>
        <v/>
      </c>
      <c r="G53" s="45" t="str">
        <f t="shared" si="14"/>
        <v/>
      </c>
      <c r="H53" s="45" t="str">
        <f t="shared" si="14"/>
        <v/>
      </c>
      <c r="I53" s="45" t="str">
        <f t="shared" si="14"/>
        <v/>
      </c>
      <c r="J53" s="45" t="str">
        <f t="shared" si="14"/>
        <v/>
      </c>
      <c r="K53" s="45" t="str">
        <f t="shared" si="14"/>
        <v/>
      </c>
      <c r="L53" s="46" t="str">
        <f t="shared" si="14"/>
        <v/>
      </c>
    </row>
    <row r="54" spans="2:12" x14ac:dyDescent="0.25">
      <c r="C54" s="47"/>
      <c r="D54" s="47"/>
      <c r="E54" s="47"/>
      <c r="F54" s="47"/>
      <c r="G54" s="47"/>
      <c r="H54" s="47"/>
      <c r="I54" s="47"/>
      <c r="J54" s="47"/>
      <c r="K54" s="47"/>
      <c r="L54" s="47"/>
    </row>
  </sheetData>
  <sheetProtection sheet="1" objects="1" scenarios="1"/>
  <mergeCells count="1">
    <mergeCell ref="C2:F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Ohje</vt:lpstr>
      <vt:lpstr>Investointilaskelmat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Turkka Heinonen</dc:creator>
  <cp:lastModifiedBy>Esa</cp:lastModifiedBy>
  <dcterms:created xsi:type="dcterms:W3CDTF">2013-05-02T11:52:53Z</dcterms:created>
  <dcterms:modified xsi:type="dcterms:W3CDTF">2019-08-06T18:04:10Z</dcterms:modified>
</cp:coreProperties>
</file>